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32" windowHeight="8076" activeTab="0"/>
  </bookViews>
  <sheets>
    <sheet name="Sheet1" sheetId="1" r:id="rId1"/>
  </sheets>
  <definedNames>
    <definedName name="_xlnm.Print_Area" localSheetId="0">'Sheet1'!$A$1:$AK$16</definedName>
  </definedNames>
  <calcPr fullCalcOnLoad="1"/>
</workbook>
</file>

<file path=xl/sharedStrings.xml><?xml version="1.0" encoding="utf-8"?>
<sst xmlns="http://schemas.openxmlformats.org/spreadsheetml/2006/main" count="26" uniqueCount="21">
  <si>
    <t>Λευκωσία</t>
  </si>
  <si>
    <t>Λεμεσός</t>
  </si>
  <si>
    <t>Πάφος</t>
  </si>
  <si>
    <t>Σύνολο</t>
  </si>
  <si>
    <t>Μετ</t>
  </si>
  <si>
    <t>ΣΥΝΟΛΟ</t>
  </si>
  <si>
    <t>ΑΤΟΜΑ ΑΠΟ ΕΕ</t>
  </si>
  <si>
    <t>ΠΟΝΤΙΟΙ</t>
  </si>
  <si>
    <t>ΕΛΛΗΝΟΚΥΠΡΙΟΙ</t>
  </si>
  <si>
    <t>ΤΟΥΡΚΟΚΥΠΡΙΟΙ</t>
  </si>
  <si>
    <t>ΑΛΛΟΔΑΠΟΙ</t>
  </si>
  <si>
    <t>ΑΤΟΜΑ ΜΕ ΚΑΘΕΣΤΩΣ ΣΥΜΠΛΗΡ. ΠΡΟΣΤΑΣΙΑΣ</t>
  </si>
  <si>
    <t>ΑΝΑΓΝΩΡ. ΠΟΛΙΤΙΚΟΙ ΠΡΟΣΦΥΓΕΣ</t>
  </si>
  <si>
    <t>ΕΥΡΩΠΑΙΟΙ ΠΟΛΙΤΕΣ*</t>
  </si>
  <si>
    <t>59R</t>
  </si>
  <si>
    <t>ΠΙΝΑΚΑΣ 9: ΑΡΙΘΜΟΣ ΕΓΓΕΓΡΑΜΜΕΝΩΝ ΑΝΕΡΓΩΝ ΚΑΤΑ ΚΑΤΗΓΟΡΙΑ ΑΙΤΗΤΗ</t>
  </si>
  <si>
    <t xml:space="preserve"> Αμμόχωστος</t>
  </si>
  <si>
    <t>*Σημ1: ΕΥΡΩΠΑΙΟΣ ΠΟΛΙΤΗΣ=ΑΤΟΜΑ ΑΠΟ ΕΕ + ΠΟΝΤΙΟΙ</t>
  </si>
  <si>
    <t>Σημ2: ### = διαίρεση διά μηδέν</t>
  </si>
  <si>
    <t>Λάρνακα</t>
  </si>
  <si>
    <t xml:space="preserve">                     ΤΟΝ ΜΑΙΟ ΤΟΥ 2019 ΚΑΙ 2020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</si>
</sst>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0"/>
      <name val="Arial Greek"/>
      <family val="0"/>
    </font>
    <font>
      <sz val="11"/>
      <color indexed="53"/>
      <name val="Calibri"/>
      <family val="2"/>
    </font>
    <font>
      <b/>
      <sz val="9"/>
      <name val="Arial"/>
      <family val="2"/>
    </font>
    <font>
      <b/>
      <sz val="11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5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10" fillId="0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9" fontId="12" fillId="34" borderId="13" xfId="57" applyFont="1" applyFill="1" applyBorder="1" applyAlignment="1">
      <alignment/>
    </xf>
    <xf numFmtId="0" fontId="0" fillId="0" borderId="13" xfId="0" applyFont="1" applyBorder="1" applyAlignment="1">
      <alignment/>
    </xf>
    <xf numFmtId="1" fontId="12" fillId="34" borderId="13" xfId="57" applyNumberFormat="1" applyFont="1" applyFill="1" applyBorder="1" applyAlignment="1">
      <alignment/>
    </xf>
    <xf numFmtId="9" fontId="12" fillId="34" borderId="13" xfId="57" applyNumberFormat="1" applyFont="1" applyFill="1" applyBorder="1" applyAlignment="1">
      <alignment/>
    </xf>
    <xf numFmtId="9" fontId="12" fillId="34" borderId="14" xfId="57" applyFont="1" applyFill="1" applyBorder="1" applyAlignment="1">
      <alignment/>
    </xf>
    <xf numFmtId="1" fontId="13" fillId="0" borderId="15" xfId="0" applyNumberFormat="1" applyFont="1" applyFill="1" applyBorder="1" applyAlignment="1">
      <alignment/>
    </xf>
    <xf numFmtId="9" fontId="13" fillId="0" borderId="15" xfId="57" applyFont="1" applyFill="1" applyBorder="1" applyAlignment="1">
      <alignment/>
    </xf>
    <xf numFmtId="1" fontId="13" fillId="34" borderId="15" xfId="57" applyNumberFormat="1" applyFont="1" applyFill="1" applyBorder="1" applyAlignment="1">
      <alignment/>
    </xf>
    <xf numFmtId="9" fontId="13" fillId="34" borderId="15" xfId="57" applyFont="1" applyFill="1" applyBorder="1" applyAlignment="1">
      <alignment/>
    </xf>
    <xf numFmtId="9" fontId="13" fillId="34" borderId="16" xfId="57" applyFont="1" applyFill="1" applyBorder="1" applyAlignment="1">
      <alignment/>
    </xf>
    <xf numFmtId="1" fontId="13" fillId="0" borderId="17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2" fillId="19" borderId="10" xfId="0" applyFont="1" applyFill="1" applyBorder="1" applyAlignment="1">
      <alignment wrapText="1"/>
    </xf>
    <xf numFmtId="9" fontId="12" fillId="19" borderId="13" xfId="57" applyFont="1" applyFill="1" applyBorder="1" applyAlignment="1">
      <alignment/>
    </xf>
    <xf numFmtId="1" fontId="12" fillId="19" borderId="13" xfId="57" applyNumberFormat="1" applyFont="1" applyFill="1" applyBorder="1" applyAlignment="1">
      <alignment/>
    </xf>
    <xf numFmtId="9" fontId="12" fillId="19" borderId="14" xfId="57" applyFont="1" applyFill="1" applyBorder="1" applyAlignment="1">
      <alignment/>
    </xf>
    <xf numFmtId="0" fontId="29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/>
    </xf>
    <xf numFmtId="9" fontId="12" fillId="33" borderId="13" xfId="57" applyFont="1" applyFill="1" applyBorder="1" applyAlignment="1">
      <alignment/>
    </xf>
    <xf numFmtId="1" fontId="12" fillId="33" borderId="13" xfId="57" applyNumberFormat="1" applyFont="1" applyFill="1" applyBorder="1" applyAlignment="1">
      <alignment/>
    </xf>
    <xf numFmtId="9" fontId="12" fillId="33" borderId="13" xfId="57" applyNumberFormat="1" applyFont="1" applyFill="1" applyBorder="1" applyAlignment="1">
      <alignment/>
    </xf>
    <xf numFmtId="9" fontId="12" fillId="33" borderId="14" xfId="57" applyFont="1" applyFill="1" applyBorder="1" applyAlignment="1">
      <alignment/>
    </xf>
    <xf numFmtId="0" fontId="0" fillId="3" borderId="13" xfId="0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7"/>
  <sheetViews>
    <sheetView tabSelected="1" zoomScale="75" zoomScaleNormal="75" zoomScalePageLayoutView="0" workbookViewId="0" topLeftCell="A1">
      <selection activeCell="M10" sqref="M10"/>
    </sheetView>
  </sheetViews>
  <sheetFormatPr defaultColWidth="9.140625" defaultRowHeight="15"/>
  <cols>
    <col min="1" max="1" width="17.7109375" style="0" customWidth="1"/>
    <col min="2" max="2" width="8.7109375" style="5" customWidth="1"/>
    <col min="3" max="3" width="7.7109375" style="0" customWidth="1"/>
    <col min="4" max="4" width="7.140625" style="0" customWidth="1"/>
    <col min="5" max="5" width="8.00390625" style="0" customWidth="1"/>
    <col min="6" max="6" width="9.421875" style="0" customWidth="1"/>
    <col min="7" max="9" width="9.140625" style="0" customWidth="1"/>
    <col min="10" max="10" width="8.00390625" style="0" customWidth="1"/>
    <col min="11" max="13" width="9.140625" style="0" customWidth="1"/>
    <col min="14" max="14" width="7.28125" style="5" customWidth="1"/>
    <col min="15" max="15" width="8.421875" style="0" customWidth="1"/>
    <col min="16" max="16" width="7.7109375" style="0" customWidth="1"/>
    <col min="17" max="17" width="7.140625" style="0" customWidth="1"/>
    <col min="18" max="18" width="7.00390625" style="0" customWidth="1"/>
    <col min="19" max="19" width="8.140625" style="0" customWidth="1"/>
    <col min="20" max="20" width="7.421875" style="5" customWidth="1"/>
    <col min="21" max="21" width="6.57421875" style="0" customWidth="1"/>
    <col min="22" max="22" width="8.28125" style="0" customWidth="1"/>
    <col min="23" max="23" width="7.7109375" style="0" bestFit="1" customWidth="1"/>
    <col min="24" max="24" width="6.7109375" style="0" customWidth="1"/>
    <col min="25" max="25" width="8.28125" style="0" customWidth="1"/>
    <col min="26" max="26" width="7.8515625" style="5" customWidth="1"/>
    <col min="27" max="27" width="6.7109375" style="0" customWidth="1"/>
    <col min="28" max="28" width="7.421875" style="0" customWidth="1"/>
    <col min="29" max="29" width="7.7109375" style="0" bestFit="1" customWidth="1"/>
    <col min="30" max="30" width="7.140625" style="0" customWidth="1"/>
    <col min="31" max="31" width="9.57421875" style="0" customWidth="1"/>
    <col min="32" max="32" width="8.28125" style="0" customWidth="1"/>
    <col min="33" max="33" width="6.8515625" style="0" customWidth="1"/>
    <col min="34" max="34" width="7.8515625" style="0" customWidth="1"/>
    <col min="35" max="35" width="7.28125" style="0" bestFit="1" customWidth="1"/>
    <col min="36" max="36" width="7.57421875" style="0" customWidth="1"/>
    <col min="37" max="37" width="7.00390625" style="0" customWidth="1"/>
  </cols>
  <sheetData>
    <row r="1" spans="1:37" ht="14.25">
      <c r="A1" s="36" t="s">
        <v>15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P1" s="1"/>
      <c r="Q1" s="1"/>
      <c r="R1" s="1"/>
      <c r="S1" s="2"/>
      <c r="U1" s="1"/>
      <c r="V1" s="1"/>
      <c r="W1" s="1"/>
      <c r="X1" s="1"/>
      <c r="Y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18" customFormat="1" ht="14.25">
      <c r="A2" s="14" t="s">
        <v>20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5"/>
      <c r="O2" s="16"/>
      <c r="P2" s="16"/>
      <c r="Q2" s="16"/>
      <c r="R2" s="16"/>
      <c r="S2" s="17"/>
      <c r="T2" s="15"/>
      <c r="U2" s="16"/>
      <c r="V2" s="16"/>
      <c r="W2" s="16"/>
      <c r="X2" s="16"/>
      <c r="Y2" s="16"/>
      <c r="Z2" s="15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s="18" customFormat="1" ht="15" thickBot="1">
      <c r="A3" s="14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  <c r="O3" s="16"/>
      <c r="P3" s="16"/>
      <c r="Q3" s="16"/>
      <c r="R3" s="16"/>
      <c r="S3" s="17"/>
      <c r="T3" s="15"/>
      <c r="U3" s="16"/>
      <c r="V3" s="16"/>
      <c r="W3" s="16"/>
      <c r="X3" s="16"/>
      <c r="Y3" s="16"/>
      <c r="Z3" s="15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t="29.25" customHeight="1">
      <c r="A4" s="8"/>
      <c r="B4" s="44" t="s">
        <v>0</v>
      </c>
      <c r="C4" s="45"/>
      <c r="D4" s="45"/>
      <c r="E4" s="45"/>
      <c r="F4" s="45"/>
      <c r="G4" s="46"/>
      <c r="H4" s="49" t="s">
        <v>16</v>
      </c>
      <c r="I4" s="49"/>
      <c r="J4" s="49"/>
      <c r="K4" s="49"/>
      <c r="L4" s="49"/>
      <c r="M4" s="49"/>
      <c r="N4" s="44" t="s">
        <v>19</v>
      </c>
      <c r="O4" s="45"/>
      <c r="P4" s="45"/>
      <c r="Q4" s="45"/>
      <c r="R4" s="45"/>
      <c r="S4" s="46"/>
      <c r="T4" s="49" t="s">
        <v>1</v>
      </c>
      <c r="U4" s="49"/>
      <c r="V4" s="49"/>
      <c r="W4" s="49"/>
      <c r="X4" s="49"/>
      <c r="Y4" s="49"/>
      <c r="Z4" s="49" t="s">
        <v>2</v>
      </c>
      <c r="AA4" s="49"/>
      <c r="AB4" s="49"/>
      <c r="AC4" s="49"/>
      <c r="AD4" s="49"/>
      <c r="AE4" s="49"/>
      <c r="AF4" s="49" t="s">
        <v>3</v>
      </c>
      <c r="AG4" s="49"/>
      <c r="AH4" s="49"/>
      <c r="AI4" s="49"/>
      <c r="AJ4" s="49"/>
      <c r="AK4" s="52"/>
    </row>
    <row r="5" spans="1:37" ht="14.25">
      <c r="A5" s="7"/>
      <c r="B5" s="47">
        <v>2019</v>
      </c>
      <c r="C5" s="48"/>
      <c r="D5" s="47">
        <v>2020</v>
      </c>
      <c r="E5" s="48"/>
      <c r="F5" s="47" t="s">
        <v>4</v>
      </c>
      <c r="G5" s="48"/>
      <c r="H5" s="47">
        <v>2019</v>
      </c>
      <c r="I5" s="48"/>
      <c r="J5" s="47">
        <v>2020</v>
      </c>
      <c r="K5" s="48"/>
      <c r="L5" s="50" t="s">
        <v>4</v>
      </c>
      <c r="M5" s="50"/>
      <c r="N5" s="47">
        <v>2019</v>
      </c>
      <c r="O5" s="48"/>
      <c r="P5" s="47">
        <v>2020</v>
      </c>
      <c r="Q5" s="48"/>
      <c r="R5" s="47" t="s">
        <v>4</v>
      </c>
      <c r="S5" s="48"/>
      <c r="T5" s="47">
        <v>2019</v>
      </c>
      <c r="U5" s="48"/>
      <c r="V5" s="47">
        <v>2020</v>
      </c>
      <c r="W5" s="48"/>
      <c r="X5" s="50" t="s">
        <v>4</v>
      </c>
      <c r="Y5" s="50"/>
      <c r="Z5" s="47">
        <v>2019</v>
      </c>
      <c r="AA5" s="48"/>
      <c r="AB5" s="47">
        <v>2020</v>
      </c>
      <c r="AC5" s="48"/>
      <c r="AD5" s="50" t="s">
        <v>4</v>
      </c>
      <c r="AE5" s="50"/>
      <c r="AF5" s="47">
        <v>2019</v>
      </c>
      <c r="AG5" s="48"/>
      <c r="AH5" s="47">
        <v>2020</v>
      </c>
      <c r="AI5" s="48"/>
      <c r="AJ5" s="50" t="s">
        <v>4</v>
      </c>
      <c r="AK5" s="53"/>
    </row>
    <row r="6" spans="1:39" ht="26.25" customHeight="1">
      <c r="A6" s="9" t="s">
        <v>8</v>
      </c>
      <c r="B6" s="20">
        <v>5383</v>
      </c>
      <c r="C6" s="19">
        <f>B6/B14</f>
        <v>0.7768797806321258</v>
      </c>
      <c r="D6" s="20">
        <v>5761</v>
      </c>
      <c r="E6" s="19">
        <f>D6/D14</f>
        <v>0.760427666314678</v>
      </c>
      <c r="F6" s="21">
        <f aca="true" t="shared" si="0" ref="F6:F14">D6-B6</f>
        <v>378</v>
      </c>
      <c r="G6" s="19">
        <f aca="true" t="shared" si="1" ref="G6:G14">F6/B6</f>
        <v>0.07022106631989597</v>
      </c>
      <c r="H6" s="20">
        <v>420</v>
      </c>
      <c r="I6" s="19">
        <f>H6/H14</f>
        <v>0.7368421052631579</v>
      </c>
      <c r="J6" s="20">
        <v>2894</v>
      </c>
      <c r="K6" s="19">
        <f>J6/J14</f>
        <v>0.4560352978254018</v>
      </c>
      <c r="L6" s="21">
        <f aca="true" t="shared" si="2" ref="L6:L14">J6-H6</f>
        <v>2474</v>
      </c>
      <c r="M6" s="19">
        <f aca="true" t="shared" si="3" ref="M6:M14">L6/H6</f>
        <v>5.890476190476191</v>
      </c>
      <c r="N6" s="20">
        <v>2266</v>
      </c>
      <c r="O6" s="19">
        <f>N6/N14</f>
        <v>0.7668358714043993</v>
      </c>
      <c r="P6" s="20">
        <v>3549</v>
      </c>
      <c r="Q6" s="19">
        <f>P6/P14</f>
        <v>0.6960188272210237</v>
      </c>
      <c r="R6" s="21">
        <f>P6-N6</f>
        <v>1283</v>
      </c>
      <c r="S6" s="19">
        <f>R6/N6</f>
        <v>0.5661959399823477</v>
      </c>
      <c r="T6" s="20">
        <v>3925</v>
      </c>
      <c r="U6" s="19">
        <f>T6/T14</f>
        <v>0.7470498667681766</v>
      </c>
      <c r="V6" s="20">
        <v>4408</v>
      </c>
      <c r="W6" s="19">
        <f>V6/V14</f>
        <v>0.6885348328647297</v>
      </c>
      <c r="X6" s="21">
        <f>V6-T6</f>
        <v>483</v>
      </c>
      <c r="Y6" s="19">
        <f>X6/T6</f>
        <v>0.12305732484076433</v>
      </c>
      <c r="Z6" s="20">
        <v>1071</v>
      </c>
      <c r="AA6" s="19">
        <f>Z6/Z14</f>
        <v>0.5639810426540285</v>
      </c>
      <c r="AB6" s="20">
        <v>1969</v>
      </c>
      <c r="AC6" s="19">
        <f>AB6/AB14</f>
        <v>0.47093996651518777</v>
      </c>
      <c r="AD6" s="21">
        <f>AB6-Z6</f>
        <v>898</v>
      </c>
      <c r="AE6" s="19">
        <f>AD6/Z6</f>
        <v>0.838468720821662</v>
      </c>
      <c r="AF6" s="21">
        <f aca="true" t="shared" si="4" ref="AF6:AF14">SUM(B6,H6,N6,T6,Z6)</f>
        <v>13065</v>
      </c>
      <c r="AG6" s="19">
        <f>AF6/AF14</f>
        <v>0.7420344181291532</v>
      </c>
      <c r="AH6" s="21">
        <f>SUM(D6,J6,P6,V6,AB6)</f>
        <v>18581</v>
      </c>
      <c r="AI6" s="22">
        <f>AH6/AH14</f>
        <v>0.6276516686934198</v>
      </c>
      <c r="AJ6" s="21">
        <f>AH6-AF6</f>
        <v>5516</v>
      </c>
      <c r="AK6" s="23">
        <f>AJ6/AF6</f>
        <v>0.42219670876387294</v>
      </c>
      <c r="AL6" s="1"/>
      <c r="AM6" s="1"/>
    </row>
    <row r="7" spans="1:39" ht="26.25" customHeight="1">
      <c r="A7" s="10" t="s">
        <v>6</v>
      </c>
      <c r="B7" s="20">
        <v>760</v>
      </c>
      <c r="C7" s="19">
        <f>B7/B14</f>
        <v>0.10968393707605716</v>
      </c>
      <c r="D7" s="20">
        <v>1008</v>
      </c>
      <c r="E7" s="19">
        <f>D7/D14</f>
        <v>0.133051742344245</v>
      </c>
      <c r="F7" s="21">
        <f t="shared" si="0"/>
        <v>248</v>
      </c>
      <c r="G7" s="19">
        <f t="shared" si="1"/>
        <v>0.3263157894736842</v>
      </c>
      <c r="H7" s="20">
        <v>101</v>
      </c>
      <c r="I7" s="19">
        <f>H7/H14</f>
        <v>0.17719298245614035</v>
      </c>
      <c r="J7" s="20">
        <v>2959</v>
      </c>
      <c r="K7" s="19">
        <f>J7/J14</f>
        <v>0.4662779703750394</v>
      </c>
      <c r="L7" s="21">
        <f t="shared" si="2"/>
        <v>2858</v>
      </c>
      <c r="M7" s="19">
        <f t="shared" si="3"/>
        <v>28.297029702970296</v>
      </c>
      <c r="N7" s="20">
        <v>437</v>
      </c>
      <c r="O7" s="19">
        <f>N7/N14</f>
        <v>0.1478849407783418</v>
      </c>
      <c r="P7" s="20">
        <v>1044</v>
      </c>
      <c r="Q7" s="19">
        <f>P7/P14</f>
        <v>0.20474602863306532</v>
      </c>
      <c r="R7" s="21">
        <f aca="true" t="shared" si="5" ref="R7:R14">P7-N7</f>
        <v>607</v>
      </c>
      <c r="S7" s="19">
        <f aca="true" t="shared" si="6" ref="S7:S14">R7/N7</f>
        <v>1.3890160183066362</v>
      </c>
      <c r="T7" s="20">
        <v>715</v>
      </c>
      <c r="U7" s="19">
        <f>T7/T14</f>
        <v>0.13608679101636847</v>
      </c>
      <c r="V7" s="20">
        <v>1202</v>
      </c>
      <c r="W7" s="19">
        <f>V7/V14</f>
        <v>0.18775382692908466</v>
      </c>
      <c r="X7" s="21">
        <f aca="true" t="shared" si="7" ref="X7:X14">V7-T7</f>
        <v>487</v>
      </c>
      <c r="Y7" s="19">
        <f aca="true" t="shared" si="8" ref="Y7:Y14">X7/T7</f>
        <v>0.6811188811188811</v>
      </c>
      <c r="Z7" s="20">
        <v>321</v>
      </c>
      <c r="AA7" s="19">
        <f>Z7/Z14</f>
        <v>0.16903633491311215</v>
      </c>
      <c r="AB7" s="20">
        <v>1361</v>
      </c>
      <c r="AC7" s="19">
        <f>AB7/AB14</f>
        <v>0.3255202104759627</v>
      </c>
      <c r="AD7" s="21">
        <f aca="true" t="shared" si="9" ref="AD7:AD14">AB7-Z7</f>
        <v>1040</v>
      </c>
      <c r="AE7" s="19">
        <f aca="true" t="shared" si="10" ref="AE7:AE14">AD7/Z7</f>
        <v>3.2398753894080996</v>
      </c>
      <c r="AF7" s="21">
        <f t="shared" si="4"/>
        <v>2334</v>
      </c>
      <c r="AG7" s="19">
        <f>AF7/AF14</f>
        <v>0.13256091327313</v>
      </c>
      <c r="AH7" s="21">
        <f aca="true" t="shared" si="11" ref="AH7:AH13">SUM(D7,J7,P7,V7,AB7)</f>
        <v>7574</v>
      </c>
      <c r="AI7" s="22">
        <f>AH7/AH14</f>
        <v>0.25584380489123093</v>
      </c>
      <c r="AJ7" s="21">
        <f aca="true" t="shared" si="12" ref="AJ7:AJ14">AH7-AF7</f>
        <v>5240</v>
      </c>
      <c r="AK7" s="23">
        <f aca="true" t="shared" si="13" ref="AK7:AK14">AJ7/AF7</f>
        <v>2.2450728363324766</v>
      </c>
      <c r="AL7" s="1"/>
      <c r="AM7" s="1"/>
    </row>
    <row r="8" spans="1:39" ht="18" customHeight="1">
      <c r="A8" s="10" t="s">
        <v>7</v>
      </c>
      <c r="B8" s="20">
        <v>250</v>
      </c>
      <c r="C8" s="19">
        <f>B8/B14</f>
        <v>0.03608024245922933</v>
      </c>
      <c r="D8" s="20">
        <v>229</v>
      </c>
      <c r="E8" s="19">
        <f>D8/D14</f>
        <v>0.03022703273495248</v>
      </c>
      <c r="F8" s="21">
        <f t="shared" si="0"/>
        <v>-21</v>
      </c>
      <c r="G8" s="19">
        <f t="shared" si="1"/>
        <v>-0.084</v>
      </c>
      <c r="H8" s="20">
        <v>12</v>
      </c>
      <c r="I8" s="19">
        <f>H8/H14</f>
        <v>0.021052631578947368</v>
      </c>
      <c r="J8" s="20">
        <v>84</v>
      </c>
      <c r="K8" s="19">
        <f>J8/J14</f>
        <v>0.013236684525685471</v>
      </c>
      <c r="L8" s="21">
        <f t="shared" si="2"/>
        <v>72</v>
      </c>
      <c r="M8" s="19">
        <f t="shared" si="3"/>
        <v>6</v>
      </c>
      <c r="N8" s="20">
        <v>59</v>
      </c>
      <c r="O8" s="19">
        <f>N8/N14</f>
        <v>0.01996615905245347</v>
      </c>
      <c r="P8" s="20">
        <v>91</v>
      </c>
      <c r="Q8" s="19">
        <f>P8/P14</f>
        <v>0.017846636595410866</v>
      </c>
      <c r="R8" s="21">
        <f t="shared" si="5"/>
        <v>32</v>
      </c>
      <c r="S8" s="19">
        <f t="shared" si="6"/>
        <v>0.5423728813559322</v>
      </c>
      <c r="T8" s="20">
        <v>91</v>
      </c>
      <c r="U8" s="19">
        <f>T8/T14</f>
        <v>0.017320137038446898</v>
      </c>
      <c r="V8" s="20">
        <v>144</v>
      </c>
      <c r="W8" s="19">
        <f>V8/V14</f>
        <v>0.022492970946579195</v>
      </c>
      <c r="X8" s="21">
        <f t="shared" si="7"/>
        <v>53</v>
      </c>
      <c r="Y8" s="19">
        <f t="shared" si="8"/>
        <v>0.5824175824175825</v>
      </c>
      <c r="Z8" s="20">
        <v>144</v>
      </c>
      <c r="AA8" s="19">
        <f>Z8/Z14</f>
        <v>0.07582938388625593</v>
      </c>
      <c r="AB8" s="20">
        <v>388</v>
      </c>
      <c r="AC8" s="19">
        <f>AB8/AB14</f>
        <v>0.09280076536713705</v>
      </c>
      <c r="AD8" s="21">
        <f t="shared" si="9"/>
        <v>244</v>
      </c>
      <c r="AE8" s="19">
        <f t="shared" si="10"/>
        <v>1.6944444444444444</v>
      </c>
      <c r="AF8" s="21">
        <f t="shared" si="4"/>
        <v>556</v>
      </c>
      <c r="AG8" s="19">
        <f>AF8/AF14</f>
        <v>0.031578349520077244</v>
      </c>
      <c r="AH8" s="21">
        <f t="shared" si="11"/>
        <v>936</v>
      </c>
      <c r="AI8" s="22">
        <f>AH8/AH14</f>
        <v>0.03161734900689096</v>
      </c>
      <c r="AJ8" s="21">
        <f t="shared" si="12"/>
        <v>380</v>
      </c>
      <c r="AK8" s="23">
        <f t="shared" si="13"/>
        <v>0.6834532374100719</v>
      </c>
      <c r="AL8" s="1"/>
      <c r="AM8" s="1"/>
    </row>
    <row r="9" spans="1:39" s="13" customFormat="1" ht="29.25" customHeight="1">
      <c r="A9" s="32" t="s">
        <v>13</v>
      </c>
      <c r="B9" s="43">
        <f>SUM(B7:B8)</f>
        <v>1010</v>
      </c>
      <c r="C9" s="33">
        <f>B9/B14</f>
        <v>0.14576417953528648</v>
      </c>
      <c r="D9" s="43">
        <f>SUM(D7:D8)</f>
        <v>1237</v>
      </c>
      <c r="E9" s="33">
        <f>D9/D14</f>
        <v>0.16327877507919747</v>
      </c>
      <c r="F9" s="34">
        <f t="shared" si="0"/>
        <v>227</v>
      </c>
      <c r="G9" s="33">
        <f t="shared" si="1"/>
        <v>0.22475247524752476</v>
      </c>
      <c r="H9" s="43">
        <f>SUM(H7:H8)</f>
        <v>113</v>
      </c>
      <c r="I9" s="33">
        <f>H9/H14</f>
        <v>0.19824561403508772</v>
      </c>
      <c r="J9" s="43">
        <f>SUM(J7:J8)</f>
        <v>3043</v>
      </c>
      <c r="K9" s="33">
        <f>J9/J14</f>
        <v>0.47951465490072487</v>
      </c>
      <c r="L9" s="34">
        <f t="shared" si="2"/>
        <v>2930</v>
      </c>
      <c r="M9" s="33">
        <f t="shared" si="3"/>
        <v>25.92920353982301</v>
      </c>
      <c r="N9" s="43">
        <f>SUM(N7:N8)</f>
        <v>496</v>
      </c>
      <c r="O9" s="33">
        <f>N9/N14</f>
        <v>0.16785109983079527</v>
      </c>
      <c r="P9" s="43">
        <f>SUM(P7:P8)</f>
        <v>1135</v>
      </c>
      <c r="Q9" s="33">
        <f>P9/P14</f>
        <v>0.22259266522847618</v>
      </c>
      <c r="R9" s="34">
        <f t="shared" si="5"/>
        <v>639</v>
      </c>
      <c r="S9" s="33">
        <f t="shared" si="6"/>
        <v>1.2883064516129032</v>
      </c>
      <c r="T9" s="43">
        <f>SUM(T7:T8)</f>
        <v>806</v>
      </c>
      <c r="U9" s="33">
        <f>T9/T14</f>
        <v>0.15340692805481537</v>
      </c>
      <c r="V9" s="43">
        <f>SUM(V7:V8)</f>
        <v>1346</v>
      </c>
      <c r="W9" s="33">
        <f>V9/V14</f>
        <v>0.21024679787566386</v>
      </c>
      <c r="X9" s="34">
        <f t="shared" si="7"/>
        <v>540</v>
      </c>
      <c r="Y9" s="33">
        <f t="shared" si="8"/>
        <v>0.6699751861042184</v>
      </c>
      <c r="Z9" s="43">
        <f>SUM(Z7:Z8)</f>
        <v>465</v>
      </c>
      <c r="AA9" s="33">
        <f>Z9/Z14</f>
        <v>0.24486571879936808</v>
      </c>
      <c r="AB9" s="43">
        <f>SUM(AB7:AB8)</f>
        <v>1749</v>
      </c>
      <c r="AC9" s="33">
        <f>AB9/AB14</f>
        <v>0.41832097584309974</v>
      </c>
      <c r="AD9" s="34">
        <f t="shared" si="9"/>
        <v>1284</v>
      </c>
      <c r="AE9" s="33">
        <f t="shared" si="10"/>
        <v>2.761290322580645</v>
      </c>
      <c r="AF9" s="34">
        <f t="shared" si="4"/>
        <v>2890</v>
      </c>
      <c r="AG9" s="33">
        <f>AF9/AF14</f>
        <v>0.16413926279320726</v>
      </c>
      <c r="AH9" s="34">
        <f>SUM(D9,J9,P9,V9,AB9)</f>
        <v>8510</v>
      </c>
      <c r="AI9" s="33">
        <f>AH9/AH14</f>
        <v>0.2874611538981219</v>
      </c>
      <c r="AJ9" s="34">
        <f t="shared" si="12"/>
        <v>5620</v>
      </c>
      <c r="AK9" s="35">
        <f t="shared" si="13"/>
        <v>1.944636678200692</v>
      </c>
      <c r="AL9" s="12"/>
      <c r="AM9" s="12"/>
    </row>
    <row r="10" spans="1:39" s="31" customFormat="1" ht="17.25" customHeight="1">
      <c r="A10" s="9" t="s">
        <v>9</v>
      </c>
      <c r="B10" s="30">
        <v>37</v>
      </c>
      <c r="C10" s="19">
        <f>B10/B14</f>
        <v>0.00533987588396594</v>
      </c>
      <c r="D10" s="30">
        <v>33</v>
      </c>
      <c r="E10" s="19">
        <f>D10/D14</f>
        <v>0.004355860612460401</v>
      </c>
      <c r="F10" s="21">
        <f t="shared" si="0"/>
        <v>-4</v>
      </c>
      <c r="G10" s="19">
        <f t="shared" si="1"/>
        <v>-0.10810810810810811</v>
      </c>
      <c r="H10" s="30">
        <v>17</v>
      </c>
      <c r="I10" s="19">
        <f>H10/H14</f>
        <v>0.02982456140350877</v>
      </c>
      <c r="J10" s="30">
        <v>58</v>
      </c>
      <c r="K10" s="19">
        <f>J10/J14</f>
        <v>0.009139615505830444</v>
      </c>
      <c r="L10" s="21">
        <f t="shared" si="2"/>
        <v>41</v>
      </c>
      <c r="M10" s="19">
        <f t="shared" si="3"/>
        <v>2.411764705882353</v>
      </c>
      <c r="N10" s="30">
        <v>15</v>
      </c>
      <c r="O10" s="19">
        <f>N10/N14</f>
        <v>0.005076142131979695</v>
      </c>
      <c r="P10" s="30">
        <v>25</v>
      </c>
      <c r="Q10" s="19">
        <f>P10/P14</f>
        <v>0.004902922141596391</v>
      </c>
      <c r="R10" s="21">
        <f t="shared" si="5"/>
        <v>10</v>
      </c>
      <c r="S10" s="19">
        <f t="shared" si="6"/>
        <v>0.6666666666666666</v>
      </c>
      <c r="T10" s="30">
        <v>26</v>
      </c>
      <c r="U10" s="19">
        <f>T10/T14</f>
        <v>0.0049486105824134</v>
      </c>
      <c r="V10" s="30">
        <v>24</v>
      </c>
      <c r="W10" s="19">
        <f>V10/V14</f>
        <v>0.0037488284910965324</v>
      </c>
      <c r="X10" s="21">
        <f t="shared" si="7"/>
        <v>-2</v>
      </c>
      <c r="Y10" s="19">
        <f t="shared" si="8"/>
        <v>-0.07692307692307693</v>
      </c>
      <c r="Z10" s="30">
        <v>8</v>
      </c>
      <c r="AA10" s="19">
        <f>Z10/Z14</f>
        <v>0.00421274354923644</v>
      </c>
      <c r="AB10" s="30">
        <v>8</v>
      </c>
      <c r="AC10" s="19">
        <f>AB10/AB14</f>
        <v>0.0019134178426213825</v>
      </c>
      <c r="AD10" s="21">
        <f t="shared" si="9"/>
        <v>0</v>
      </c>
      <c r="AE10" s="19">
        <f t="shared" si="10"/>
        <v>0</v>
      </c>
      <c r="AF10" s="21">
        <f t="shared" si="4"/>
        <v>103</v>
      </c>
      <c r="AG10" s="19">
        <f>AF10/AF14</f>
        <v>0.005849946044186971</v>
      </c>
      <c r="AH10" s="21">
        <f t="shared" si="11"/>
        <v>148</v>
      </c>
      <c r="AI10" s="22">
        <f>AH10/AH14</f>
        <v>0.0049993244156195105</v>
      </c>
      <c r="AJ10" s="21">
        <f t="shared" si="12"/>
        <v>45</v>
      </c>
      <c r="AK10" s="23">
        <f t="shared" si="13"/>
        <v>0.4368932038834951</v>
      </c>
      <c r="AL10" s="1"/>
      <c r="AM10" s="1"/>
    </row>
    <row r="11" spans="1:39" s="13" customFormat="1" ht="21.75" customHeight="1">
      <c r="A11" s="37" t="s">
        <v>10</v>
      </c>
      <c r="B11" s="20">
        <v>324</v>
      </c>
      <c r="C11" s="39">
        <f>B11/B14</f>
        <v>0.046759994227161206</v>
      </c>
      <c r="D11" s="38">
        <v>402</v>
      </c>
      <c r="E11" s="39">
        <f>D11/D14</f>
        <v>0.0530623020063358</v>
      </c>
      <c r="F11" s="40">
        <f t="shared" si="0"/>
        <v>78</v>
      </c>
      <c r="G11" s="39">
        <f t="shared" si="1"/>
        <v>0.24074074074074073</v>
      </c>
      <c r="H11" s="20">
        <v>18</v>
      </c>
      <c r="I11" s="39">
        <f>H11/H14</f>
        <v>0.031578947368421054</v>
      </c>
      <c r="J11" s="38">
        <v>342</v>
      </c>
      <c r="K11" s="39">
        <f>J11/J14</f>
        <v>0.05389221556886228</v>
      </c>
      <c r="L11" s="40">
        <f t="shared" si="2"/>
        <v>324</v>
      </c>
      <c r="M11" s="39">
        <f t="shared" si="3"/>
        <v>18</v>
      </c>
      <c r="N11" s="20">
        <v>143</v>
      </c>
      <c r="O11" s="39">
        <f>N11/N14</f>
        <v>0.048392554991539764</v>
      </c>
      <c r="P11" s="38">
        <v>344</v>
      </c>
      <c r="Q11" s="39">
        <f>P11/P14</f>
        <v>0.06746420866836635</v>
      </c>
      <c r="R11" s="40">
        <f t="shared" si="5"/>
        <v>201</v>
      </c>
      <c r="S11" s="39">
        <f t="shared" si="6"/>
        <v>1.4055944055944056</v>
      </c>
      <c r="T11" s="20">
        <v>259</v>
      </c>
      <c r="U11" s="39">
        <f>T11/T14</f>
        <v>0.04929577464788732</v>
      </c>
      <c r="V11" s="38">
        <v>416</v>
      </c>
      <c r="W11" s="39">
        <f>V11/V14</f>
        <v>0.06497969384567323</v>
      </c>
      <c r="X11" s="40">
        <f t="shared" si="7"/>
        <v>157</v>
      </c>
      <c r="Y11" s="39">
        <f t="shared" si="8"/>
        <v>0.6061776061776062</v>
      </c>
      <c r="Z11" s="20">
        <v>81</v>
      </c>
      <c r="AA11" s="39">
        <f>Z11/Z14</f>
        <v>0.04265402843601896</v>
      </c>
      <c r="AB11" s="38">
        <v>203</v>
      </c>
      <c r="AC11" s="39">
        <f>AB11/AB14</f>
        <v>0.04855297775651758</v>
      </c>
      <c r="AD11" s="40">
        <f t="shared" si="9"/>
        <v>122</v>
      </c>
      <c r="AE11" s="39">
        <f t="shared" si="10"/>
        <v>1.5061728395061729</v>
      </c>
      <c r="AF11" s="40">
        <f t="shared" si="4"/>
        <v>825</v>
      </c>
      <c r="AG11" s="39">
        <f>AF11/AF14</f>
        <v>0.046856363946157775</v>
      </c>
      <c r="AH11" s="40">
        <f t="shared" si="11"/>
        <v>1707</v>
      </c>
      <c r="AI11" s="41">
        <f>AH11/AH14</f>
        <v>0.05766112687474666</v>
      </c>
      <c r="AJ11" s="40">
        <f t="shared" si="12"/>
        <v>882</v>
      </c>
      <c r="AK11" s="42">
        <f t="shared" si="13"/>
        <v>1.069090909090909</v>
      </c>
      <c r="AL11" s="12"/>
      <c r="AM11" s="12"/>
    </row>
    <row r="12" spans="1:39" ht="58.5" customHeight="1">
      <c r="A12" s="9" t="s">
        <v>11</v>
      </c>
      <c r="B12" s="20">
        <v>103</v>
      </c>
      <c r="C12" s="19">
        <f>B12/B14</f>
        <v>0.014865059893202482</v>
      </c>
      <c r="D12" s="20">
        <v>88</v>
      </c>
      <c r="E12" s="19">
        <f>D12/D14</f>
        <v>0.011615628299894404</v>
      </c>
      <c r="F12" s="21">
        <f t="shared" si="0"/>
        <v>-15</v>
      </c>
      <c r="G12" s="19">
        <f t="shared" si="1"/>
        <v>-0.14563106796116504</v>
      </c>
      <c r="H12" s="20">
        <v>2</v>
      </c>
      <c r="I12" s="19">
        <f>H12/H14</f>
        <v>0.0035087719298245615</v>
      </c>
      <c r="J12" s="20">
        <v>4</v>
      </c>
      <c r="K12" s="19">
        <f>J12/J14</f>
        <v>0.0006303183107469272</v>
      </c>
      <c r="L12" s="21">
        <f t="shared" si="2"/>
        <v>2</v>
      </c>
      <c r="M12" s="19">
        <f t="shared" si="3"/>
        <v>1</v>
      </c>
      <c r="N12" s="20">
        <v>16</v>
      </c>
      <c r="O12" s="19">
        <f>N12/N14</f>
        <v>0.0054145516074450084</v>
      </c>
      <c r="P12" s="20">
        <v>21</v>
      </c>
      <c r="Q12" s="19">
        <f>P12/P14</f>
        <v>0.0041184545989409686</v>
      </c>
      <c r="R12" s="21">
        <f t="shared" si="5"/>
        <v>5</v>
      </c>
      <c r="S12" s="19">
        <f t="shared" si="6"/>
        <v>0.3125</v>
      </c>
      <c r="T12" s="20">
        <v>197</v>
      </c>
      <c r="U12" s="19">
        <f>T12/T14</f>
        <v>0.03749524172059383</v>
      </c>
      <c r="V12" s="20">
        <v>173</v>
      </c>
      <c r="W12" s="19">
        <f>V12/V14</f>
        <v>0.027022805373320836</v>
      </c>
      <c r="X12" s="21">
        <f t="shared" si="7"/>
        <v>-24</v>
      </c>
      <c r="Y12" s="19">
        <f t="shared" si="8"/>
        <v>-0.1218274111675127</v>
      </c>
      <c r="Z12" s="20">
        <v>250</v>
      </c>
      <c r="AA12" s="19">
        <f>Z12/Z14</f>
        <v>0.13164823591363875</v>
      </c>
      <c r="AB12" s="20">
        <v>235</v>
      </c>
      <c r="AC12" s="19">
        <f>AB12/AB14</f>
        <v>0.05620664912700311</v>
      </c>
      <c r="AD12" s="21">
        <f t="shared" si="9"/>
        <v>-15</v>
      </c>
      <c r="AE12" s="19">
        <f t="shared" si="10"/>
        <v>-0.06</v>
      </c>
      <c r="AF12" s="21">
        <f t="shared" si="4"/>
        <v>568</v>
      </c>
      <c r="AG12" s="19">
        <f>AF12/AF14</f>
        <v>0.032259896632021355</v>
      </c>
      <c r="AH12" s="21">
        <f t="shared" si="11"/>
        <v>521</v>
      </c>
      <c r="AI12" s="22">
        <f>AH12/AH14</f>
        <v>0.017598973111741658</v>
      </c>
      <c r="AJ12" s="21">
        <f t="shared" si="12"/>
        <v>-47</v>
      </c>
      <c r="AK12" s="23">
        <f t="shared" si="13"/>
        <v>-0.08274647887323944</v>
      </c>
      <c r="AL12" s="1"/>
      <c r="AM12" s="1"/>
    </row>
    <row r="13" spans="1:39" ht="46.5" customHeight="1">
      <c r="A13" s="9" t="s">
        <v>12</v>
      </c>
      <c r="B13" s="20">
        <v>72</v>
      </c>
      <c r="C13" s="19">
        <f>B13/B14</f>
        <v>0.010391109828258046</v>
      </c>
      <c r="D13" s="20">
        <v>55</v>
      </c>
      <c r="E13" s="19">
        <f>D13/D14</f>
        <v>0.007259767687434002</v>
      </c>
      <c r="F13" s="21">
        <f t="shared" si="0"/>
        <v>-17</v>
      </c>
      <c r="G13" s="19">
        <f t="shared" si="1"/>
        <v>-0.2361111111111111</v>
      </c>
      <c r="H13" s="20">
        <v>0</v>
      </c>
      <c r="I13" s="19">
        <f>H13/H14</f>
        <v>0</v>
      </c>
      <c r="J13" s="20">
        <v>5</v>
      </c>
      <c r="K13" s="19">
        <f>J13/J14</f>
        <v>0.000787897888433659</v>
      </c>
      <c r="L13" s="21">
        <f t="shared" si="2"/>
        <v>5</v>
      </c>
      <c r="M13" s="19" t="e">
        <f t="shared" si="3"/>
        <v>#DIV/0!</v>
      </c>
      <c r="N13" s="20">
        <v>19</v>
      </c>
      <c r="O13" s="19">
        <f>N13/N14</f>
        <v>0.006429780033840948</v>
      </c>
      <c r="P13" s="20">
        <v>25</v>
      </c>
      <c r="Q13" s="19">
        <f>P13/P14</f>
        <v>0.004902922141596391</v>
      </c>
      <c r="R13" s="21">
        <f t="shared" si="5"/>
        <v>6</v>
      </c>
      <c r="S13" s="19">
        <f t="shared" si="6"/>
        <v>0.3157894736842105</v>
      </c>
      <c r="T13" s="20">
        <v>41</v>
      </c>
      <c r="U13" s="19">
        <f>T13/T14</f>
        <v>0.007803578226113437</v>
      </c>
      <c r="V13" s="20">
        <v>35</v>
      </c>
      <c r="W13" s="19">
        <f>V13/V14</f>
        <v>0.005467041549515776</v>
      </c>
      <c r="X13" s="21">
        <f t="shared" si="7"/>
        <v>-6</v>
      </c>
      <c r="Y13" s="19">
        <f t="shared" si="8"/>
        <v>-0.14634146341463414</v>
      </c>
      <c r="Z13" s="20">
        <v>24</v>
      </c>
      <c r="AA13" s="19">
        <f>Z13/Z14</f>
        <v>0.01263823064770932</v>
      </c>
      <c r="AB13" s="20">
        <v>17</v>
      </c>
      <c r="AC13" s="19">
        <f>AB13/AB14</f>
        <v>0.004066012915570438</v>
      </c>
      <c r="AD13" s="21">
        <f t="shared" si="9"/>
        <v>-7</v>
      </c>
      <c r="AE13" s="19">
        <f t="shared" si="10"/>
        <v>-0.2916666666666667</v>
      </c>
      <c r="AF13" s="21">
        <f t="shared" si="4"/>
        <v>156</v>
      </c>
      <c r="AG13" s="19">
        <f>AF13/AF14</f>
        <v>0.008860112455273472</v>
      </c>
      <c r="AH13" s="21">
        <f t="shared" si="11"/>
        <v>137</v>
      </c>
      <c r="AI13" s="22">
        <f>AH13/AH14</f>
        <v>0.004627753006350493</v>
      </c>
      <c r="AJ13" s="21">
        <f t="shared" si="12"/>
        <v>-19</v>
      </c>
      <c r="AK13" s="23">
        <f t="shared" si="13"/>
        <v>-0.12179487179487179</v>
      </c>
      <c r="AL13" s="1"/>
      <c r="AM13" s="1"/>
    </row>
    <row r="14" spans="1:39" ht="15" thickBot="1">
      <c r="A14" s="11" t="s">
        <v>5</v>
      </c>
      <c r="B14" s="24">
        <f>SUM(B6:B8,B10:B13)</f>
        <v>6929</v>
      </c>
      <c r="C14" s="25">
        <f>B14/B14</f>
        <v>1</v>
      </c>
      <c r="D14" s="24">
        <f>SUM(D6:D8,D10:D13)</f>
        <v>7576</v>
      </c>
      <c r="E14" s="25">
        <f>D14/D14</f>
        <v>1</v>
      </c>
      <c r="F14" s="26">
        <f t="shared" si="0"/>
        <v>647</v>
      </c>
      <c r="G14" s="27">
        <f t="shared" si="1"/>
        <v>0.09337566748448549</v>
      </c>
      <c r="H14" s="29">
        <f>SUM(H6:H8,H10:H13)</f>
        <v>570</v>
      </c>
      <c r="I14" s="25">
        <f>H14/H14</f>
        <v>1</v>
      </c>
      <c r="J14" s="24">
        <f>SUM(J6:J8,J10:J13)</f>
        <v>6346</v>
      </c>
      <c r="K14" s="25">
        <f>J14/J14</f>
        <v>1</v>
      </c>
      <c r="L14" s="26">
        <f t="shared" si="2"/>
        <v>5776</v>
      </c>
      <c r="M14" s="27">
        <f t="shared" si="3"/>
        <v>10.133333333333333</v>
      </c>
      <c r="N14" s="29">
        <f>SUM(N6:N8,N10:N13)</f>
        <v>2955</v>
      </c>
      <c r="O14" s="25">
        <f>N14/N14</f>
        <v>1</v>
      </c>
      <c r="P14" s="24">
        <f>SUM(P6:P8,P10:P13)</f>
        <v>5099</v>
      </c>
      <c r="Q14" s="25">
        <f>P14/P14</f>
        <v>1</v>
      </c>
      <c r="R14" s="26">
        <f t="shared" si="5"/>
        <v>2144</v>
      </c>
      <c r="S14" s="27">
        <f t="shared" si="6"/>
        <v>0.7255499153976311</v>
      </c>
      <c r="T14" s="29">
        <f>SUM(T10:T13,T6:T8)</f>
        <v>5254</v>
      </c>
      <c r="U14" s="25">
        <f>T14/T14</f>
        <v>1</v>
      </c>
      <c r="V14" s="24">
        <f>SUM(V6:V8,V10:V13)</f>
        <v>6402</v>
      </c>
      <c r="W14" s="25">
        <f>V14/V14</f>
        <v>1</v>
      </c>
      <c r="X14" s="26">
        <f t="shared" si="7"/>
        <v>1148</v>
      </c>
      <c r="Y14" s="27">
        <f t="shared" si="8"/>
        <v>0.21850019033117624</v>
      </c>
      <c r="Z14" s="29">
        <f>SUM(Z10:Z13,Z6:Z8)</f>
        <v>1899</v>
      </c>
      <c r="AA14" s="25">
        <f>Z14/Z14</f>
        <v>1</v>
      </c>
      <c r="AB14" s="24">
        <f>SUM(AB6:AB8,AB10:AB13)</f>
        <v>4181</v>
      </c>
      <c r="AC14" s="25">
        <f>AB14/AB14</f>
        <v>1</v>
      </c>
      <c r="AD14" s="26">
        <f t="shared" si="9"/>
        <v>2282</v>
      </c>
      <c r="AE14" s="27">
        <f t="shared" si="10"/>
        <v>1.2016850974196946</v>
      </c>
      <c r="AF14" s="26">
        <f t="shared" si="4"/>
        <v>17607</v>
      </c>
      <c r="AG14" s="25">
        <f>AF14/AF14</f>
        <v>1</v>
      </c>
      <c r="AH14" s="26">
        <f>SUM(D14,J14,P14,V14,AB14)</f>
        <v>29604</v>
      </c>
      <c r="AI14" s="25">
        <f>AH14/AH14</f>
        <v>1</v>
      </c>
      <c r="AJ14" s="26">
        <f t="shared" si="12"/>
        <v>11997</v>
      </c>
      <c r="AK14" s="28">
        <f t="shared" si="13"/>
        <v>0.6813767251661271</v>
      </c>
      <c r="AL14" s="1"/>
      <c r="AM14" s="1"/>
    </row>
    <row r="15" spans="1:37" ht="21.75" customHeight="1">
      <c r="A15" s="51" t="s">
        <v>17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1"/>
      <c r="S15" s="1"/>
      <c r="U15" s="1"/>
      <c r="V15" s="1"/>
      <c r="W15" s="1"/>
      <c r="X15" s="1"/>
      <c r="Y15" s="1"/>
      <c r="AA15" s="1"/>
      <c r="AB15" s="1"/>
      <c r="AC15" s="1"/>
      <c r="AD15" s="1"/>
      <c r="AE15" s="1"/>
      <c r="AF15" s="1"/>
      <c r="AG15" s="1"/>
      <c r="AH15" s="1"/>
      <c r="AI15" s="3"/>
      <c r="AJ15" s="1"/>
      <c r="AK15" s="1"/>
    </row>
    <row r="16" spans="1:27" ht="14.25">
      <c r="A16" s="4" t="s">
        <v>18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/>
      <c r="O16" s="1"/>
      <c r="P16" s="5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4.25">
      <c r="A17" s="1"/>
      <c r="C17" s="1"/>
      <c r="D17" s="1"/>
      <c r="E17" s="1"/>
      <c r="F17" s="1"/>
      <c r="N17"/>
      <c r="O17" s="1"/>
      <c r="P17" s="6" t="s">
        <v>14</v>
      </c>
      <c r="Q17" s="1"/>
      <c r="S17" s="1"/>
      <c r="T17" s="1"/>
      <c r="U17" s="1"/>
      <c r="V17" s="1"/>
      <c r="W17" s="1"/>
      <c r="X17" s="1"/>
      <c r="Y17" s="1"/>
      <c r="Z17" s="1"/>
      <c r="AA17" s="1"/>
    </row>
  </sheetData>
  <sheetProtection/>
  <mergeCells count="25">
    <mergeCell ref="AF4:AK4"/>
    <mergeCell ref="AF5:AG5"/>
    <mergeCell ref="AH5:AI5"/>
    <mergeCell ref="AJ5:AK5"/>
    <mergeCell ref="T4:Y4"/>
    <mergeCell ref="X5:Y5"/>
    <mergeCell ref="AD5:AE5"/>
    <mergeCell ref="Z4:AE4"/>
    <mergeCell ref="Z5:AA5"/>
    <mergeCell ref="A15:Q15"/>
    <mergeCell ref="V5:W5"/>
    <mergeCell ref="T5:U5"/>
    <mergeCell ref="R5:S5"/>
    <mergeCell ref="D5:E5"/>
    <mergeCell ref="P5:Q5"/>
    <mergeCell ref="H5:I5"/>
    <mergeCell ref="B4:G4"/>
    <mergeCell ref="N4:S4"/>
    <mergeCell ref="N5:O5"/>
    <mergeCell ref="B5:C5"/>
    <mergeCell ref="F5:G5"/>
    <mergeCell ref="AB5:AC5"/>
    <mergeCell ref="H4:M4"/>
    <mergeCell ref="J5:K5"/>
    <mergeCell ref="L5:M5"/>
  </mergeCells>
  <printOptions/>
  <pageMargins left="0.25" right="0.25" top="0.75" bottom="0.75" header="0.3" footer="0.3"/>
  <pageSetup fitToHeight="1" fitToWidth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MR</cp:lastModifiedBy>
  <cp:lastPrinted>2020-06-12T06:43:49Z</cp:lastPrinted>
  <dcterms:created xsi:type="dcterms:W3CDTF">2011-02-02T11:32:10Z</dcterms:created>
  <dcterms:modified xsi:type="dcterms:W3CDTF">2020-06-12T07:05:50Z</dcterms:modified>
  <cp:category/>
  <cp:version/>
  <cp:contentType/>
  <cp:contentStatus/>
</cp:coreProperties>
</file>